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fdb2938953594cbc/Desktop/Parish Councils/2022-23/Walpole Cross Keys/"/>
    </mc:Choice>
  </mc:AlternateContent>
  <xr:revisionPtr revIDLastSave="44" documentId="8_{1B1372AB-2118-47F3-AE93-0E7AEB429150}" xr6:coauthVersionLast="47" xr6:coauthVersionMax="47" xr10:uidLastSave="{2E1B05E6-5A42-46B4-8505-A81005AF6513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H31" i="1"/>
  <c r="H27" i="1"/>
  <c r="H17" i="1"/>
  <c r="H16" i="1"/>
  <c r="H15" i="1"/>
  <c r="H23" i="1"/>
  <c r="H24" i="1"/>
  <c r="N13" i="1" l="1"/>
  <c r="L13" i="1"/>
  <c r="P21" i="1"/>
  <c r="P15" i="1" l="1"/>
  <c r="H37" i="1"/>
  <c r="P12" i="1"/>
  <c r="P11" i="1"/>
  <c r="P10" i="1"/>
  <c r="P9" i="1"/>
  <c r="P8" i="1"/>
  <c r="H33" i="1"/>
  <c r="H29" i="1"/>
  <c r="H26" i="1"/>
  <c r="H22" i="1"/>
  <c r="H21" i="1"/>
  <c r="H20" i="1"/>
  <c r="H18" i="1"/>
  <c r="H14" i="1"/>
  <c r="H13" i="1"/>
  <c r="H12" i="1"/>
  <c r="H11" i="1"/>
  <c r="H10" i="1"/>
  <c r="H9" i="1"/>
  <c r="H8" i="1"/>
  <c r="P13" i="1" l="1"/>
  <c r="F35" i="1"/>
  <c r="N24" i="1" s="1"/>
  <c r="D35" i="1"/>
  <c r="D39" i="1" l="1"/>
  <c r="L24" i="1" s="1"/>
  <c r="P24" i="1" s="1"/>
  <c r="H35" i="1"/>
  <c r="H39" i="1" s="1"/>
  <c r="P17" i="1"/>
  <c r="L17" i="1"/>
  <c r="L23" i="1" s="1"/>
  <c r="N17" i="1"/>
  <c r="N23" i="1" s="1"/>
  <c r="L26" i="1" l="1"/>
  <c r="P23" i="1"/>
  <c r="P26" i="1" s="1"/>
  <c r="N26" i="1"/>
</calcChain>
</file>

<file path=xl/sharedStrings.xml><?xml version="1.0" encoding="utf-8"?>
<sst xmlns="http://schemas.openxmlformats.org/spreadsheetml/2006/main" count="73" uniqueCount="67">
  <si>
    <t>Provisions</t>
  </si>
  <si>
    <t>Income</t>
  </si>
  <si>
    <t>Budgeted</t>
  </si>
  <si>
    <t>Actual</t>
  </si>
  <si>
    <t>Variance</t>
  </si>
  <si>
    <t>NET TOTAL</t>
  </si>
  <si>
    <t>VAT</t>
  </si>
  <si>
    <t>GROSS TOTAL</t>
  </si>
  <si>
    <t>Administration</t>
  </si>
  <si>
    <t>Insurance</t>
  </si>
  <si>
    <t>Training</t>
  </si>
  <si>
    <t>Subscriptions</t>
  </si>
  <si>
    <t>Donations</t>
  </si>
  <si>
    <t>Precept</t>
  </si>
  <si>
    <t>Grant</t>
  </si>
  <si>
    <t>Other</t>
  </si>
  <si>
    <t>Bank Interest</t>
  </si>
  <si>
    <t>VAT Refund</t>
  </si>
  <si>
    <t>Expenses</t>
  </si>
  <si>
    <t>Income to Date</t>
  </si>
  <si>
    <t>Expenses to Date</t>
  </si>
  <si>
    <t>WALPOLE CROSS KEYS PARISH COUNCIL</t>
  </si>
  <si>
    <t>Audit Fee</t>
  </si>
  <si>
    <t>Website</t>
  </si>
  <si>
    <t>Highways &amp; Maintenance</t>
  </si>
  <si>
    <t>Streetlighting &amp; Maint</t>
  </si>
  <si>
    <t>General Maintenance</t>
  </si>
  <si>
    <t>Purchase of Equipment</t>
  </si>
  <si>
    <t>Section  137 Payments</t>
  </si>
  <si>
    <t>Election Recharge</t>
  </si>
  <si>
    <t>CIL</t>
  </si>
  <si>
    <t>CIL Expenditure</t>
  </si>
  <si>
    <t xml:space="preserve">  </t>
  </si>
  <si>
    <t>Defibrillator</t>
  </si>
  <si>
    <t>Gardening/Maintenance</t>
  </si>
  <si>
    <t>Funds at 01.04.2022</t>
  </si>
  <si>
    <t>Hall Hire/Meetings</t>
  </si>
  <si>
    <t>Payroll &amp; Bank Charges</t>
  </si>
  <si>
    <t>Information Commissioner</t>
  </si>
  <si>
    <t>Chairman's Allowance</t>
  </si>
  <si>
    <t>Staff Costs</t>
  </si>
  <si>
    <t>Staff Expenses</t>
  </si>
  <si>
    <t>Interest on Unity Trust accounts.</t>
  </si>
  <si>
    <t>Includes Ewing payroll charges for year</t>
  </si>
  <si>
    <t>design £110.00.</t>
  </si>
  <si>
    <t>Includes Blackamore annual grounds</t>
  </si>
  <si>
    <t>of £1042.00.</t>
  </si>
  <si>
    <t>NCC 50% charge for white gates.</t>
  </si>
  <si>
    <t>Neighbourhood Plan</t>
  </si>
  <si>
    <t>NDP Expenses</t>
  </si>
  <si>
    <t>Notes:                            1</t>
  </si>
  <si>
    <t>NDP funding from Groundworks UK.</t>
  </si>
  <si>
    <t>Came &amp; Company annual Premium.</t>
  </si>
  <si>
    <t>and year end processes.</t>
  </si>
  <si>
    <t>Jubilee mugs £416.40 and logo/poster</t>
  </si>
  <si>
    <t>maintenance charge for year to 31.03.22</t>
  </si>
  <si>
    <t>Includes Bush Meadow Design charges</t>
  </si>
  <si>
    <t>of £400.00 in respect of a sign.</t>
  </si>
  <si>
    <t>Collective Community charges.</t>
  </si>
  <si>
    <t xml:space="preserve">A VAT reclaim for the half-year to </t>
  </si>
  <si>
    <t>THIR QUARTER REVIEW - (01/04/2022 to 31/12/2022)</t>
  </si>
  <si>
    <t>Funds at 31.12.2022</t>
  </si>
  <si>
    <t>CIL income received from BCKLWN.</t>
  </si>
  <si>
    <t>VAT refund for the 18 mths to 30.09.22.</t>
  </si>
  <si>
    <t xml:space="preserve">Includes 2022 national wage settlement </t>
  </si>
  <si>
    <t xml:space="preserve">of £1 per hour. </t>
  </si>
  <si>
    <t>31.03.23 will be made in April.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</si>
</sst>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3" fillId="0" borderId="4" xfId="0" applyFont="1" applyBorder="1"/>
    <xf numFmtId="2" fontId="0" fillId="0" borderId="0" xfId="0" applyNumberFormat="1"/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2" fontId="1" fillId="0" borderId="14" xfId="0" applyNumberFormat="1" applyFont="1" applyBorder="1"/>
    <xf numFmtId="0" fontId="0" fillId="0" borderId="15" xfId="0" applyBorder="1"/>
    <xf numFmtId="2" fontId="1" fillId="0" borderId="15" xfId="0" applyNumberFormat="1" applyFont="1" applyBorder="1"/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15" xfId="0" applyFont="1" applyBorder="1"/>
    <xf numFmtId="0" fontId="0" fillId="2" borderId="0" xfId="0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2" fontId="0" fillId="2" borderId="0" xfId="0" applyNumberFormat="1" applyFill="1"/>
    <xf numFmtId="2" fontId="1" fillId="2" borderId="0" xfId="0" applyNumberFormat="1" applyFont="1" applyFill="1"/>
    <xf numFmtId="0" fontId="0" fillId="2" borderId="7" xfId="0" applyFill="1" applyBorder="1"/>
    <xf numFmtId="1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0" fillId="0" borderId="17" xfId="0" applyBorder="1"/>
    <xf numFmtId="0" fontId="0" fillId="2" borderId="2" xfId="0" applyFill="1" applyBorder="1"/>
    <xf numFmtId="0" fontId="0" fillId="0" borderId="3" xfId="0" applyBorder="1"/>
    <xf numFmtId="0" fontId="0" fillId="0" borderId="5" xfId="0" applyBorder="1"/>
    <xf numFmtId="2" fontId="0" fillId="0" borderId="5" xfId="0" applyNumberFormat="1" applyBorder="1"/>
    <xf numFmtId="2" fontId="1" fillId="0" borderId="5" xfId="0" applyNumberFormat="1" applyFont="1" applyBorder="1"/>
    <xf numFmtId="0" fontId="0" fillId="0" borderId="8" xfId="0" applyBorder="1"/>
    <xf numFmtId="1" fontId="0" fillId="2" borderId="0" xfId="0" applyNumberFormat="1" applyFill="1" applyAlignment="1">
      <alignment horizontal="center"/>
    </xf>
    <xf numFmtId="0" fontId="3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/>
    <xf numFmtId="2" fontId="0" fillId="0" borderId="11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8" xfId="0" applyNumberFormat="1" applyBorder="1"/>
    <xf numFmtId="1" fontId="0" fillId="0" borderId="5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0" fillId="3" borderId="0" xfId="0" applyNumberFormat="1" applyFill="1"/>
    <xf numFmtId="1" fontId="0" fillId="3" borderId="0" xfId="0" applyNumberFormat="1" applyFill="1" applyAlignment="1">
      <alignment horizontal="center"/>
    </xf>
    <xf numFmtId="1" fontId="0" fillId="0" borderId="0" xfId="0" applyNumberFormat="1"/>
    <xf numFmtId="1" fontId="1" fillId="0" borderId="0" xfId="0" applyNumberFormat="1" applyFont="1"/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tabSelected="1" workbookViewId="0">
      <pane xSplit="3" ySplit="5" topLeftCell="D19" activePane="bottomRight" state="frozen"/>
      <selection pane="topRight" activeCell="D1" sqref="D1"/>
      <selection pane="bottomLeft" activeCell="A10" sqref="A10"/>
      <selection pane="bottomRight" activeCell="H44" sqref="H44"/>
    </sheetView>
  </sheetViews>
  <sheetFormatPr defaultRowHeight="15" x14ac:dyDescent="0.25"/>
  <cols>
    <col min="3" max="3" width="6" customWidth="1"/>
    <col min="5" max="5" width="2.140625" customWidth="1"/>
    <col min="7" max="7" width="2.5703125" customWidth="1"/>
    <col min="9" max="10" width="4.5703125" customWidth="1"/>
    <col min="11" max="11" width="19.28515625" customWidth="1"/>
    <col min="13" max="13" width="2.140625" customWidth="1"/>
    <col min="15" max="15" width="2.140625" customWidth="1"/>
    <col min="16" max="16" width="9.5703125" customWidth="1"/>
    <col min="17" max="17" width="4.85546875" customWidth="1"/>
  </cols>
  <sheetData>
    <row r="1" spans="1:17" ht="18.75" x14ac:dyDescent="0.3">
      <c r="A1" s="52" t="s">
        <v>21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17" ht="16.5" thickBot="1" x14ac:dyDescent="0.3">
      <c r="A2" s="55" t="s">
        <v>60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7"/>
    </row>
    <row r="3" spans="1:17" ht="15.75" x14ac:dyDescent="0.25">
      <c r="A3" s="26"/>
      <c r="B3" s="27"/>
      <c r="C3" s="28"/>
      <c r="D3" s="58"/>
      <c r="E3" s="58"/>
      <c r="F3" s="58"/>
      <c r="G3" s="58"/>
      <c r="H3" s="58"/>
      <c r="I3" s="45"/>
      <c r="J3" s="29"/>
      <c r="K3" s="28"/>
      <c r="L3" s="58"/>
      <c r="M3" s="58"/>
      <c r="N3" s="58"/>
      <c r="O3" s="58"/>
      <c r="P3" s="58"/>
      <c r="Q3" s="30"/>
    </row>
    <row r="4" spans="1:17" ht="15.75" x14ac:dyDescent="0.25">
      <c r="A4" s="2"/>
      <c r="C4" s="7"/>
      <c r="D4" s="50" t="s">
        <v>18</v>
      </c>
      <c r="E4" s="51"/>
      <c r="F4" s="51"/>
      <c r="G4" s="51"/>
      <c r="H4" s="51"/>
      <c r="I4" s="44"/>
      <c r="J4" s="19"/>
      <c r="K4" s="36"/>
      <c r="L4" s="51" t="s">
        <v>1</v>
      </c>
      <c r="M4" s="51"/>
      <c r="N4" s="51"/>
      <c r="O4" s="51"/>
      <c r="P4" s="51"/>
      <c r="Q4" s="31"/>
    </row>
    <row r="5" spans="1:17" x14ac:dyDescent="0.25">
      <c r="A5" s="1"/>
      <c r="C5" s="7"/>
      <c r="D5" s="12" t="s">
        <v>2</v>
      </c>
      <c r="E5" s="13"/>
      <c r="F5" s="13" t="s">
        <v>3</v>
      </c>
      <c r="G5" s="13"/>
      <c r="H5" s="13" t="s">
        <v>4</v>
      </c>
      <c r="I5" s="14"/>
      <c r="J5" s="20"/>
      <c r="K5" s="37"/>
      <c r="L5" s="13" t="s">
        <v>2</v>
      </c>
      <c r="M5" s="13"/>
      <c r="N5" s="13" t="s">
        <v>3</v>
      </c>
      <c r="O5" s="13"/>
      <c r="P5" s="13" t="s">
        <v>4</v>
      </c>
      <c r="Q5" s="31"/>
    </row>
    <row r="6" spans="1:17" x14ac:dyDescent="0.25">
      <c r="A6" s="1"/>
      <c r="C6" s="7"/>
      <c r="J6" s="18"/>
      <c r="K6" s="7"/>
      <c r="Q6" s="31"/>
    </row>
    <row r="7" spans="1:17" x14ac:dyDescent="0.25">
      <c r="A7" s="4" t="s">
        <v>8</v>
      </c>
      <c r="C7" s="7"/>
      <c r="D7" s="3"/>
      <c r="E7" s="3"/>
      <c r="F7" s="3" t="s">
        <v>32</v>
      </c>
      <c r="G7" s="3"/>
      <c r="H7" s="3"/>
      <c r="I7" s="3"/>
      <c r="J7" s="21"/>
      <c r="K7" s="38" t="s">
        <v>1</v>
      </c>
      <c r="L7" s="3"/>
      <c r="M7" s="3"/>
      <c r="N7" s="3"/>
      <c r="O7" s="3"/>
      <c r="P7" s="3"/>
      <c r="Q7" s="32"/>
    </row>
    <row r="8" spans="1:17" x14ac:dyDescent="0.25">
      <c r="A8" s="1" t="s">
        <v>40</v>
      </c>
      <c r="C8" s="7"/>
      <c r="D8" s="3">
        <v>3520</v>
      </c>
      <c r="E8" s="3"/>
      <c r="F8" s="3">
        <v>3935.35</v>
      </c>
      <c r="G8" s="3"/>
      <c r="H8" s="3">
        <f>D8-F8</f>
        <v>-415.34999999999991</v>
      </c>
      <c r="I8" s="24">
        <v>5</v>
      </c>
      <c r="J8" s="21"/>
      <c r="K8" s="39" t="s">
        <v>13</v>
      </c>
      <c r="L8" s="3">
        <v>9008</v>
      </c>
      <c r="M8" s="3"/>
      <c r="N8" s="3">
        <v>9008</v>
      </c>
      <c r="O8" s="3"/>
      <c r="P8" s="3">
        <f>N8-L8</f>
        <v>0</v>
      </c>
      <c r="Q8" s="32"/>
    </row>
    <row r="9" spans="1:17" x14ac:dyDescent="0.25">
      <c r="A9" s="1" t="s">
        <v>41</v>
      </c>
      <c r="C9" s="7"/>
      <c r="D9" s="3">
        <v>410</v>
      </c>
      <c r="E9" s="3"/>
      <c r="F9" s="3">
        <v>400.16</v>
      </c>
      <c r="G9" s="3"/>
      <c r="H9" s="3">
        <f t="shared" ref="H9:H33" si="0">D9-F9</f>
        <v>9.839999999999975</v>
      </c>
      <c r="I9" s="24"/>
      <c r="J9" s="21"/>
      <c r="K9" s="39" t="s">
        <v>14</v>
      </c>
      <c r="L9" s="3">
        <v>0</v>
      </c>
      <c r="M9" s="3"/>
      <c r="N9" s="3">
        <v>0</v>
      </c>
      <c r="O9" s="3"/>
      <c r="P9" s="3">
        <f t="shared" ref="P9:P12" si="1">N9-L9</f>
        <v>0</v>
      </c>
      <c r="Q9" s="43"/>
    </row>
    <row r="10" spans="1:17" x14ac:dyDescent="0.25">
      <c r="A10" s="1" t="s">
        <v>11</v>
      </c>
      <c r="C10" s="7"/>
      <c r="D10" s="3">
        <v>230</v>
      </c>
      <c r="E10" s="3"/>
      <c r="F10" s="3">
        <v>90.08</v>
      </c>
      <c r="G10" s="3"/>
      <c r="H10" s="3">
        <f t="shared" si="0"/>
        <v>139.92000000000002</v>
      </c>
      <c r="I10" s="24"/>
      <c r="J10" s="21"/>
      <c r="K10" s="7" t="s">
        <v>16</v>
      </c>
      <c r="L10" s="3">
        <v>0</v>
      </c>
      <c r="M10" s="3"/>
      <c r="N10" s="3">
        <v>180.08</v>
      </c>
      <c r="O10" s="3"/>
      <c r="P10" s="3">
        <f t="shared" si="1"/>
        <v>180.08</v>
      </c>
      <c r="Q10" s="43">
        <v>1</v>
      </c>
    </row>
    <row r="11" spans="1:17" x14ac:dyDescent="0.25">
      <c r="A11" s="1" t="s">
        <v>22</v>
      </c>
      <c r="C11" s="7"/>
      <c r="D11" s="3">
        <v>50</v>
      </c>
      <c r="E11" s="3"/>
      <c r="F11" s="3">
        <v>50</v>
      </c>
      <c r="G11" s="3"/>
      <c r="H11" s="3">
        <f t="shared" si="0"/>
        <v>0</v>
      </c>
      <c r="I11" s="24"/>
      <c r="J11" s="21"/>
      <c r="K11" s="39" t="s">
        <v>30</v>
      </c>
      <c r="L11" s="3">
        <v>0</v>
      </c>
      <c r="M11" s="3"/>
      <c r="N11" s="3">
        <v>13258.37</v>
      </c>
      <c r="O11" s="3"/>
      <c r="P11" s="3">
        <f t="shared" si="1"/>
        <v>13258.37</v>
      </c>
      <c r="Q11" s="43">
        <v>2</v>
      </c>
    </row>
    <row r="12" spans="1:17" x14ac:dyDescent="0.25">
      <c r="A12" s="1" t="s">
        <v>10</v>
      </c>
      <c r="C12" s="7"/>
      <c r="D12" s="3">
        <v>100</v>
      </c>
      <c r="E12" s="3"/>
      <c r="F12" s="3">
        <v>88</v>
      </c>
      <c r="G12" s="3"/>
      <c r="H12" s="3">
        <f t="shared" si="0"/>
        <v>12</v>
      </c>
      <c r="I12" s="24"/>
      <c r="J12" s="21"/>
      <c r="K12" s="39" t="s">
        <v>15</v>
      </c>
      <c r="L12" s="3">
        <v>0</v>
      </c>
      <c r="M12" s="3"/>
      <c r="N12" s="3">
        <v>8550</v>
      </c>
      <c r="O12" s="3"/>
      <c r="P12" s="3">
        <f t="shared" si="1"/>
        <v>8550</v>
      </c>
      <c r="Q12" s="43">
        <v>3</v>
      </c>
    </row>
    <row r="13" spans="1:17" x14ac:dyDescent="0.25">
      <c r="A13" s="1" t="s">
        <v>9</v>
      </c>
      <c r="C13" s="7"/>
      <c r="D13" s="3">
        <v>437.55</v>
      </c>
      <c r="E13" s="3"/>
      <c r="F13" s="3">
        <v>456.91</v>
      </c>
      <c r="G13" s="3"/>
      <c r="H13" s="3">
        <f t="shared" si="0"/>
        <v>-19.360000000000014</v>
      </c>
      <c r="I13" s="24">
        <v>6</v>
      </c>
      <c r="J13" s="21"/>
      <c r="K13" s="39"/>
      <c r="L13" s="11">
        <f t="shared" ref="L13:N13" si="2">SUM(L8:L12)</f>
        <v>9008</v>
      </c>
      <c r="M13" s="11"/>
      <c r="N13" s="11">
        <f t="shared" si="2"/>
        <v>30996.45</v>
      </c>
      <c r="O13" s="11"/>
      <c r="P13" s="11">
        <f>SUM(P8:P12)</f>
        <v>21988.45</v>
      </c>
      <c r="Q13" s="32"/>
    </row>
    <row r="14" spans="1:17" x14ac:dyDescent="0.25">
      <c r="A14" s="1" t="s">
        <v>23</v>
      </c>
      <c r="C14" s="7"/>
      <c r="D14" s="3">
        <v>100</v>
      </c>
      <c r="E14" s="3"/>
      <c r="F14" s="3">
        <v>78</v>
      </c>
      <c r="G14" s="3"/>
      <c r="H14" s="3">
        <f t="shared" si="0"/>
        <v>22</v>
      </c>
      <c r="I14" s="24"/>
      <c r="J14" s="21"/>
      <c r="K14" s="39"/>
      <c r="Q14" s="32"/>
    </row>
    <row r="15" spans="1:17" x14ac:dyDescent="0.25">
      <c r="A15" s="1" t="s">
        <v>36</v>
      </c>
      <c r="C15" s="7"/>
      <c r="D15" s="3">
        <v>120</v>
      </c>
      <c r="E15" s="3"/>
      <c r="F15" s="3">
        <v>92</v>
      </c>
      <c r="G15" s="3"/>
      <c r="H15" s="3">
        <f t="shared" si="0"/>
        <v>28</v>
      </c>
      <c r="I15" s="24"/>
      <c r="J15" s="21"/>
      <c r="K15" s="39" t="s">
        <v>17</v>
      </c>
      <c r="L15" s="3">
        <v>758</v>
      </c>
      <c r="N15" s="3">
        <v>1026.56</v>
      </c>
      <c r="P15" s="3">
        <f>N15-L15</f>
        <v>268.55999999999995</v>
      </c>
      <c r="Q15" s="43">
        <v>4</v>
      </c>
    </row>
    <row r="16" spans="1:17" x14ac:dyDescent="0.25">
      <c r="A16" s="1" t="s">
        <v>37</v>
      </c>
      <c r="C16" s="7"/>
      <c r="D16" s="3">
        <v>102</v>
      </c>
      <c r="E16" s="3"/>
      <c r="F16" s="3">
        <v>157</v>
      </c>
      <c r="G16" s="3"/>
      <c r="H16" s="3">
        <f t="shared" si="0"/>
        <v>-55</v>
      </c>
      <c r="I16" s="24">
        <v>7</v>
      </c>
      <c r="J16" s="21"/>
      <c r="K16" s="39"/>
      <c r="Q16" s="32"/>
    </row>
    <row r="17" spans="1:17" x14ac:dyDescent="0.25">
      <c r="A17" s="1" t="s">
        <v>38</v>
      </c>
      <c r="C17" s="7"/>
      <c r="D17" s="3">
        <v>35</v>
      </c>
      <c r="E17" s="3"/>
      <c r="F17" s="3">
        <v>0</v>
      </c>
      <c r="G17" s="3"/>
      <c r="H17" s="3">
        <f t="shared" si="0"/>
        <v>35</v>
      </c>
      <c r="I17" s="24"/>
      <c r="J17" s="21"/>
      <c r="K17" s="39"/>
      <c r="L17" s="11">
        <f>L13+L15</f>
        <v>9766</v>
      </c>
      <c r="M17" s="17"/>
      <c r="N17" s="11">
        <f>N13+N15</f>
        <v>32023.010000000002</v>
      </c>
      <c r="O17" s="17"/>
      <c r="P17" s="11">
        <f>P13+P15</f>
        <v>22257.010000000002</v>
      </c>
      <c r="Q17" s="32"/>
    </row>
    <row r="18" spans="1:17" x14ac:dyDescent="0.25">
      <c r="A18" s="1" t="s">
        <v>15</v>
      </c>
      <c r="C18" s="7"/>
      <c r="D18" s="3">
        <v>0</v>
      </c>
      <c r="E18" s="3"/>
      <c r="F18" s="3">
        <v>526.4</v>
      </c>
      <c r="G18" s="3"/>
      <c r="H18" s="3">
        <f t="shared" si="0"/>
        <v>-526.4</v>
      </c>
      <c r="I18" s="24">
        <v>8</v>
      </c>
      <c r="J18" s="21"/>
      <c r="K18" s="42"/>
      <c r="L18" s="40"/>
      <c r="M18" s="40"/>
      <c r="N18" s="40"/>
      <c r="O18" s="40"/>
      <c r="P18" s="40"/>
      <c r="Q18" s="41"/>
    </row>
    <row r="19" spans="1:17" x14ac:dyDescent="0.25">
      <c r="A19" s="4" t="s">
        <v>24</v>
      </c>
      <c r="C19" s="7"/>
      <c r="D19" s="21"/>
      <c r="E19" s="21"/>
      <c r="F19" s="21"/>
      <c r="G19" s="21"/>
      <c r="H19" s="21"/>
      <c r="I19" s="35"/>
      <c r="J19" s="21"/>
      <c r="K19" s="39"/>
      <c r="L19" s="3"/>
      <c r="M19" s="3"/>
      <c r="N19" s="3"/>
      <c r="O19" s="3"/>
      <c r="P19" s="3"/>
      <c r="Q19" s="32"/>
    </row>
    <row r="20" spans="1:17" x14ac:dyDescent="0.25">
      <c r="A20" s="1" t="s">
        <v>25</v>
      </c>
      <c r="C20" s="7"/>
      <c r="D20" s="3">
        <v>340</v>
      </c>
      <c r="E20" s="3"/>
      <c r="F20" s="3">
        <v>247.57</v>
      </c>
      <c r="G20" s="3"/>
      <c r="H20" s="3">
        <f t="shared" si="0"/>
        <v>92.43</v>
      </c>
      <c r="I20" s="24"/>
      <c r="J20" s="21"/>
      <c r="K20" s="39"/>
      <c r="L20" s="3"/>
      <c r="M20" s="3"/>
      <c r="N20" s="3"/>
      <c r="O20" s="3"/>
      <c r="P20" s="3"/>
      <c r="Q20" s="32"/>
    </row>
    <row r="21" spans="1:17" x14ac:dyDescent="0.25">
      <c r="A21" s="1" t="s">
        <v>34</v>
      </c>
      <c r="C21" s="7"/>
      <c r="D21" s="3">
        <v>850</v>
      </c>
      <c r="E21" s="3"/>
      <c r="F21" s="3">
        <v>1724</v>
      </c>
      <c r="G21" s="3"/>
      <c r="H21" s="3">
        <f t="shared" si="0"/>
        <v>-874</v>
      </c>
      <c r="I21" s="24">
        <v>9</v>
      </c>
      <c r="J21" s="21"/>
      <c r="K21" s="38" t="s">
        <v>35</v>
      </c>
      <c r="L21" s="16">
        <v>25049.08</v>
      </c>
      <c r="M21" s="16"/>
      <c r="N21" s="16">
        <v>25049.08</v>
      </c>
      <c r="O21" s="16"/>
      <c r="P21" s="16">
        <f>N21-L21</f>
        <v>0</v>
      </c>
      <c r="Q21" s="32"/>
    </row>
    <row r="22" spans="1:17" x14ac:dyDescent="0.25">
      <c r="A22" s="1" t="s">
        <v>26</v>
      </c>
      <c r="C22" s="7"/>
      <c r="D22" s="3">
        <v>300</v>
      </c>
      <c r="E22" s="3"/>
      <c r="F22" s="3">
        <v>490</v>
      </c>
      <c r="G22" s="3"/>
      <c r="H22" s="3">
        <f t="shared" si="0"/>
        <v>-190</v>
      </c>
      <c r="I22" s="24">
        <v>10</v>
      </c>
      <c r="J22" s="21"/>
      <c r="K22" s="39"/>
      <c r="L22" s="3"/>
      <c r="M22" s="3"/>
      <c r="N22" s="3"/>
      <c r="O22" s="3"/>
      <c r="P22" s="3"/>
      <c r="Q22" s="32"/>
    </row>
    <row r="23" spans="1:17" x14ac:dyDescent="0.25">
      <c r="A23" s="1" t="s">
        <v>33</v>
      </c>
      <c r="C23" s="7"/>
      <c r="D23" s="3">
        <v>250</v>
      </c>
      <c r="E23" s="3"/>
      <c r="F23" s="3">
        <v>0</v>
      </c>
      <c r="G23" s="3"/>
      <c r="H23" s="3">
        <f t="shared" si="0"/>
        <v>250</v>
      </c>
      <c r="I23" s="24"/>
      <c r="J23" s="21"/>
      <c r="K23" s="39" t="s">
        <v>19</v>
      </c>
      <c r="L23" s="3">
        <f>L17</f>
        <v>9766</v>
      </c>
      <c r="M23" s="3"/>
      <c r="N23" s="3">
        <f>N17</f>
        <v>32023.010000000002</v>
      </c>
      <c r="O23" s="3"/>
      <c r="P23" s="3">
        <f>N23-L23</f>
        <v>22257.010000000002</v>
      </c>
      <c r="Q23" s="32"/>
    </row>
    <row r="24" spans="1:17" x14ac:dyDescent="0.25">
      <c r="A24" s="1" t="s">
        <v>27</v>
      </c>
      <c r="C24" s="7"/>
      <c r="D24" s="3">
        <v>100</v>
      </c>
      <c r="E24" s="3"/>
      <c r="F24" s="3">
        <v>900</v>
      </c>
      <c r="G24" s="3"/>
      <c r="H24" s="3">
        <f t="shared" si="0"/>
        <v>-800</v>
      </c>
      <c r="I24" s="24">
        <v>11</v>
      </c>
      <c r="J24" s="21"/>
      <c r="K24" s="39" t="s">
        <v>20</v>
      </c>
      <c r="L24" s="3">
        <f>D39</f>
        <v>8054.55</v>
      </c>
      <c r="M24" s="3"/>
      <c r="N24" s="3">
        <f>F39</f>
        <v>11840.06</v>
      </c>
      <c r="O24" s="3"/>
      <c r="P24" s="3">
        <f>L24-N24</f>
        <v>-3785.5099999999993</v>
      </c>
      <c r="Q24" s="32"/>
    </row>
    <row r="25" spans="1:17" x14ac:dyDescent="0.25">
      <c r="A25" s="4" t="s">
        <v>28</v>
      </c>
      <c r="C25" s="7"/>
      <c r="D25" s="21"/>
      <c r="E25" s="21"/>
      <c r="F25" s="21"/>
      <c r="G25" s="21"/>
      <c r="H25" s="21"/>
      <c r="I25" s="35"/>
      <c r="J25" s="21"/>
      <c r="K25" s="39"/>
      <c r="L25" s="3"/>
      <c r="M25" s="3"/>
      <c r="N25" s="3"/>
      <c r="O25" s="3"/>
      <c r="P25" s="3"/>
      <c r="Q25" s="32"/>
    </row>
    <row r="26" spans="1:17" x14ac:dyDescent="0.25">
      <c r="A26" s="1" t="s">
        <v>12</v>
      </c>
      <c r="C26" s="7"/>
      <c r="D26" s="3">
        <v>100</v>
      </c>
      <c r="E26" s="3"/>
      <c r="F26" s="3">
        <v>0</v>
      </c>
      <c r="G26" s="3"/>
      <c r="H26" s="3">
        <f t="shared" si="0"/>
        <v>100</v>
      </c>
      <c r="I26" s="24"/>
      <c r="J26" s="21"/>
      <c r="K26" s="38" t="s">
        <v>61</v>
      </c>
      <c r="L26" s="16">
        <f>L21+L23-L24</f>
        <v>26760.530000000002</v>
      </c>
      <c r="M26" s="16"/>
      <c r="N26" s="16">
        <f>N21+N23-N24</f>
        <v>45232.030000000006</v>
      </c>
      <c r="O26" s="3"/>
      <c r="P26" s="16">
        <f>SUM(P21:P25)</f>
        <v>18471.500000000004</v>
      </c>
      <c r="Q26" s="32"/>
    </row>
    <row r="27" spans="1:17" x14ac:dyDescent="0.25">
      <c r="A27" s="1" t="s">
        <v>39</v>
      </c>
      <c r="C27" s="7"/>
      <c r="D27" s="3">
        <v>100</v>
      </c>
      <c r="E27" s="3"/>
      <c r="F27" s="3">
        <v>0</v>
      </c>
      <c r="G27" s="3"/>
      <c r="H27" s="3">
        <f t="shared" si="0"/>
        <v>100</v>
      </c>
      <c r="I27" s="24"/>
      <c r="J27" s="21"/>
      <c r="K27" s="16"/>
      <c r="L27" s="16"/>
      <c r="M27" s="16"/>
      <c r="N27" s="16"/>
      <c r="O27" s="3"/>
      <c r="P27" s="16"/>
      <c r="Q27" s="32"/>
    </row>
    <row r="28" spans="1:17" x14ac:dyDescent="0.25">
      <c r="A28" s="4" t="s">
        <v>0</v>
      </c>
      <c r="C28" s="7"/>
      <c r="D28" s="21"/>
      <c r="E28" s="21"/>
      <c r="F28" s="21"/>
      <c r="G28" s="21"/>
      <c r="H28" s="21"/>
      <c r="I28" s="35"/>
      <c r="J28" s="21"/>
      <c r="K28" s="40"/>
      <c r="L28" s="40"/>
      <c r="M28" s="40"/>
      <c r="N28" s="40"/>
      <c r="O28" s="40"/>
      <c r="P28" s="40"/>
      <c r="Q28" s="41"/>
    </row>
    <row r="29" spans="1:17" x14ac:dyDescent="0.25">
      <c r="A29" s="1" t="s">
        <v>29</v>
      </c>
      <c r="C29" s="7"/>
      <c r="D29" s="3">
        <v>500</v>
      </c>
      <c r="E29" s="3"/>
      <c r="F29" s="3">
        <v>0</v>
      </c>
      <c r="G29" s="3"/>
      <c r="H29" s="3">
        <f t="shared" si="0"/>
        <v>500</v>
      </c>
      <c r="I29" s="24"/>
      <c r="J29" s="21"/>
      <c r="Q29" s="31"/>
    </row>
    <row r="30" spans="1:17" x14ac:dyDescent="0.25">
      <c r="A30" s="4" t="s">
        <v>48</v>
      </c>
      <c r="C30" s="7"/>
      <c r="D30" s="46"/>
      <c r="E30" s="46"/>
      <c r="F30" s="46"/>
      <c r="G30" s="46"/>
      <c r="H30" s="46"/>
      <c r="I30" s="47"/>
      <c r="J30" s="21"/>
      <c r="K30" s="15" t="s">
        <v>50</v>
      </c>
      <c r="L30" t="s">
        <v>42</v>
      </c>
      <c r="Q30" s="31"/>
    </row>
    <row r="31" spans="1:17" x14ac:dyDescent="0.25">
      <c r="A31" s="1" t="s">
        <v>49</v>
      </c>
      <c r="C31" s="7"/>
      <c r="D31" s="3">
        <v>0</v>
      </c>
      <c r="E31" s="3"/>
      <c r="F31" s="3">
        <v>1950</v>
      </c>
      <c r="G31" s="3"/>
      <c r="H31" s="3">
        <f t="shared" si="0"/>
        <v>-1950</v>
      </c>
      <c r="I31" s="24">
        <v>12</v>
      </c>
      <c r="J31" s="21"/>
      <c r="K31" s="15">
        <v>2</v>
      </c>
      <c r="L31" t="s">
        <v>62</v>
      </c>
      <c r="Q31" s="31"/>
    </row>
    <row r="32" spans="1:17" x14ac:dyDescent="0.25">
      <c r="A32" s="4" t="s">
        <v>30</v>
      </c>
      <c r="C32" s="7"/>
      <c r="D32" s="21"/>
      <c r="E32" s="21"/>
      <c r="F32" s="21"/>
      <c r="G32" s="21"/>
      <c r="H32" s="21"/>
      <c r="I32" s="35"/>
      <c r="J32" s="21"/>
      <c r="K32" s="15">
        <v>3</v>
      </c>
      <c r="L32" t="s">
        <v>51</v>
      </c>
      <c r="Q32" s="31"/>
    </row>
    <row r="33" spans="1:17" x14ac:dyDescent="0.25">
      <c r="A33" s="1" t="s">
        <v>31</v>
      </c>
      <c r="C33" s="7"/>
      <c r="D33" s="3">
        <v>0</v>
      </c>
      <c r="E33" s="3"/>
      <c r="F33" s="3">
        <v>0</v>
      </c>
      <c r="G33" s="3"/>
      <c r="H33" s="3">
        <f t="shared" si="0"/>
        <v>0</v>
      </c>
      <c r="I33" s="24"/>
      <c r="J33" s="21"/>
      <c r="K33" s="15">
        <v>4</v>
      </c>
      <c r="L33" t="s">
        <v>63</v>
      </c>
      <c r="Q33" s="31"/>
    </row>
    <row r="34" spans="1:17" x14ac:dyDescent="0.25">
      <c r="A34" s="1"/>
      <c r="C34" s="7"/>
      <c r="D34" s="3"/>
      <c r="E34" s="3"/>
      <c r="F34" s="3"/>
      <c r="G34" s="3"/>
      <c r="H34" s="3"/>
      <c r="I34" s="24"/>
      <c r="J34" s="21"/>
      <c r="K34" s="15">
        <v>5</v>
      </c>
      <c r="L34" t="s">
        <v>64</v>
      </c>
      <c r="Q34" s="32"/>
    </row>
    <row r="35" spans="1:17" x14ac:dyDescent="0.25">
      <c r="A35" s="4" t="s">
        <v>5</v>
      </c>
      <c r="C35" s="7"/>
      <c r="D35" s="9">
        <f>SUM(D7:D34)</f>
        <v>7644.55</v>
      </c>
      <c r="E35" s="10"/>
      <c r="F35" s="11">
        <f>SUM(F7:F34)</f>
        <v>11185.47</v>
      </c>
      <c r="G35" s="11"/>
      <c r="H35" s="11">
        <f>SUM(H7:H34)</f>
        <v>-3540.92</v>
      </c>
      <c r="I35" s="24"/>
      <c r="J35" s="21"/>
      <c r="K35" s="3"/>
      <c r="L35" s="3" t="s">
        <v>65</v>
      </c>
      <c r="M35" s="3"/>
      <c r="N35" s="3"/>
      <c r="O35" s="3"/>
      <c r="P35" s="3"/>
      <c r="Q35" s="32"/>
    </row>
    <row r="36" spans="1:17" x14ac:dyDescent="0.25">
      <c r="A36" s="1"/>
      <c r="C36" s="7"/>
      <c r="I36" s="24"/>
      <c r="J36" s="21"/>
      <c r="K36" s="49">
        <v>6</v>
      </c>
      <c r="L36" s="3" t="s">
        <v>52</v>
      </c>
      <c r="M36" s="3"/>
      <c r="N36" s="3"/>
      <c r="O36" s="3"/>
      <c r="P36" s="3"/>
      <c r="Q36" s="32"/>
    </row>
    <row r="37" spans="1:17" x14ac:dyDescent="0.25">
      <c r="A37" s="4" t="s">
        <v>6</v>
      </c>
      <c r="C37" s="7"/>
      <c r="D37" s="3">
        <v>410</v>
      </c>
      <c r="F37" s="3">
        <v>654.59</v>
      </c>
      <c r="H37" s="3">
        <f t="shared" ref="H37" si="3">D37-F37</f>
        <v>-244.59000000000003</v>
      </c>
      <c r="I37" s="24">
        <v>13</v>
      </c>
      <c r="J37" s="21"/>
      <c r="K37" s="49">
        <v>7</v>
      </c>
      <c r="L37" s="3" t="s">
        <v>43</v>
      </c>
      <c r="M37" s="3"/>
      <c r="N37" s="3"/>
      <c r="O37" s="3"/>
      <c r="P37" s="3"/>
      <c r="Q37" s="32"/>
    </row>
    <row r="38" spans="1:17" x14ac:dyDescent="0.25">
      <c r="A38" s="1"/>
      <c r="C38" s="7"/>
      <c r="I38" s="24"/>
      <c r="J38" s="21"/>
      <c r="K38" s="48"/>
      <c r="L38" s="3" t="s">
        <v>53</v>
      </c>
      <c r="M38" s="3"/>
      <c r="N38" s="3"/>
      <c r="O38" s="3"/>
      <c r="P38" s="3"/>
      <c r="Q38" s="32"/>
    </row>
    <row r="39" spans="1:17" x14ac:dyDescent="0.25">
      <c r="A39" s="4" t="s">
        <v>7</v>
      </c>
      <c r="C39" s="7"/>
      <c r="D39" s="11">
        <f>D35+D37</f>
        <v>8054.55</v>
      </c>
      <c r="E39" s="17"/>
      <c r="F39" s="11">
        <f>F35+F37</f>
        <v>11840.06</v>
      </c>
      <c r="G39" s="17"/>
      <c r="H39" s="11">
        <f>H35+H37</f>
        <v>-3785.51</v>
      </c>
      <c r="I39" s="24"/>
      <c r="J39" s="21"/>
      <c r="K39" s="49">
        <v>8</v>
      </c>
      <c r="L39" s="3" t="s">
        <v>54</v>
      </c>
      <c r="M39" s="3"/>
      <c r="N39" s="3"/>
      <c r="O39" s="3"/>
      <c r="P39" s="3"/>
      <c r="Q39" s="32"/>
    </row>
    <row r="40" spans="1:17" x14ac:dyDescent="0.25">
      <c r="A40" s="4"/>
      <c r="C40" s="7"/>
      <c r="D40" s="16"/>
      <c r="E40" s="15"/>
      <c r="F40" s="16"/>
      <c r="G40" s="15"/>
      <c r="H40" s="16"/>
      <c r="I40" s="24"/>
      <c r="J40" s="21"/>
      <c r="K40" s="48"/>
      <c r="L40" s="3" t="s">
        <v>44</v>
      </c>
      <c r="M40" s="3"/>
      <c r="N40" s="3"/>
      <c r="O40" s="3"/>
      <c r="P40" s="3"/>
      <c r="Q40" s="32"/>
    </row>
    <row r="41" spans="1:17" x14ac:dyDescent="0.25">
      <c r="A41" s="4"/>
      <c r="B41" s="15"/>
      <c r="C41" s="25"/>
      <c r="D41" s="3"/>
      <c r="E41" s="15"/>
      <c r="F41" s="16"/>
      <c r="G41" s="15"/>
      <c r="H41" s="16"/>
      <c r="I41" s="24"/>
      <c r="J41" s="21"/>
      <c r="K41" s="49">
        <v>9</v>
      </c>
      <c r="L41" s="3" t="s">
        <v>45</v>
      </c>
      <c r="M41" s="3"/>
      <c r="N41" s="3"/>
      <c r="O41" s="3"/>
      <c r="P41" s="3"/>
      <c r="Q41" s="32"/>
    </row>
    <row r="42" spans="1:17" x14ac:dyDescent="0.25">
      <c r="A42" s="4"/>
      <c r="C42" s="25"/>
      <c r="D42" s="3"/>
      <c r="E42" s="15"/>
      <c r="F42" s="16"/>
      <c r="G42" s="15"/>
      <c r="H42" s="16"/>
      <c r="I42" s="16"/>
      <c r="J42" s="22"/>
      <c r="K42" s="49"/>
      <c r="L42" s="3" t="s">
        <v>55</v>
      </c>
      <c r="Q42" s="33"/>
    </row>
    <row r="43" spans="1:17" x14ac:dyDescent="0.25">
      <c r="A43" s="4"/>
      <c r="C43" s="25"/>
      <c r="D43" s="3"/>
      <c r="E43" s="15"/>
      <c r="F43" s="16"/>
      <c r="G43" s="15"/>
      <c r="H43" s="16"/>
      <c r="I43" s="16"/>
      <c r="J43" s="22"/>
      <c r="K43" s="49"/>
      <c r="L43" s="3" t="s">
        <v>46</v>
      </c>
      <c r="Q43" s="33"/>
    </row>
    <row r="44" spans="1:17" x14ac:dyDescent="0.25">
      <c r="A44" s="4"/>
      <c r="C44" s="25"/>
      <c r="D44" s="3"/>
      <c r="E44" s="15"/>
      <c r="F44" s="16"/>
      <c r="G44" s="15"/>
      <c r="H44" s="16"/>
      <c r="J44" s="18"/>
      <c r="K44" s="49">
        <v>10</v>
      </c>
      <c r="L44" s="3" t="s">
        <v>56</v>
      </c>
      <c r="Q44" s="31"/>
    </row>
    <row r="45" spans="1:17" x14ac:dyDescent="0.25">
      <c r="A45" s="4"/>
      <c r="C45" s="25"/>
      <c r="D45" s="3"/>
      <c r="E45" s="15"/>
      <c r="F45" s="16"/>
      <c r="G45" s="15"/>
      <c r="H45" s="16"/>
      <c r="I45" s="3"/>
      <c r="J45" s="18"/>
      <c r="L45" s="3" t="s">
        <v>57</v>
      </c>
      <c r="Q45" s="31"/>
    </row>
    <row r="46" spans="1:17" x14ac:dyDescent="0.25">
      <c r="A46" s="4"/>
      <c r="C46" s="25"/>
      <c r="D46" s="3"/>
      <c r="E46" s="15"/>
      <c r="F46" s="16"/>
      <c r="G46" s="15"/>
      <c r="H46" s="16"/>
      <c r="I46" s="3"/>
      <c r="J46" s="18"/>
      <c r="K46" s="15">
        <v>11</v>
      </c>
      <c r="L46" s="3" t="s">
        <v>47</v>
      </c>
      <c r="Q46" s="31"/>
    </row>
    <row r="47" spans="1:17" x14ac:dyDescent="0.25">
      <c r="A47" s="4"/>
      <c r="C47" s="25"/>
      <c r="D47" s="3"/>
      <c r="E47" s="15"/>
      <c r="F47" s="16"/>
      <c r="G47" s="15"/>
      <c r="H47" s="16"/>
      <c r="J47" s="18"/>
      <c r="K47" s="15">
        <v>12</v>
      </c>
      <c r="L47" s="3" t="s">
        <v>58</v>
      </c>
      <c r="Q47" s="31"/>
    </row>
    <row r="48" spans="1:17" x14ac:dyDescent="0.25">
      <c r="A48" s="4"/>
      <c r="C48" s="25"/>
      <c r="D48" s="3"/>
      <c r="E48" s="15"/>
      <c r="F48" s="16"/>
      <c r="G48" s="15"/>
      <c r="H48" s="16"/>
      <c r="I48" s="16"/>
      <c r="J48" s="18"/>
      <c r="K48" s="15">
        <v>13</v>
      </c>
      <c r="L48" s="3" t="s">
        <v>59</v>
      </c>
      <c r="Q48" s="31"/>
    </row>
    <row r="49" spans="1:17" x14ac:dyDescent="0.25">
      <c r="A49" s="4"/>
      <c r="C49" s="25"/>
      <c r="D49" s="3"/>
      <c r="E49" s="15"/>
      <c r="F49" s="16"/>
      <c r="G49" s="15"/>
      <c r="H49" s="16"/>
      <c r="I49" s="16"/>
      <c r="J49" s="18"/>
      <c r="L49" s="3" t="s">
        <v>66</v>
      </c>
      <c r="Q49" s="31"/>
    </row>
    <row r="50" spans="1:17" x14ac:dyDescent="0.25">
      <c r="A50" s="4"/>
      <c r="C50" s="25"/>
      <c r="D50" s="3"/>
      <c r="E50" s="15"/>
      <c r="F50" s="16"/>
      <c r="G50" s="15"/>
      <c r="H50" s="16"/>
      <c r="I50" s="16"/>
      <c r="J50" s="18"/>
      <c r="Q50" s="31"/>
    </row>
    <row r="51" spans="1:17" x14ac:dyDescent="0.25">
      <c r="A51" s="4"/>
      <c r="C51" s="25"/>
      <c r="D51" s="3"/>
      <c r="E51" s="15"/>
      <c r="F51" s="16"/>
      <c r="G51" s="15"/>
      <c r="H51" s="16"/>
      <c r="I51" s="16"/>
      <c r="J51" s="18"/>
      <c r="Q51" s="31"/>
    </row>
    <row r="52" spans="1:17" ht="15.75" thickBot="1" x14ac:dyDescent="0.3">
      <c r="A52" s="5"/>
      <c r="B52" s="6"/>
      <c r="C52" s="8"/>
      <c r="D52" s="6"/>
      <c r="E52" s="6"/>
      <c r="F52" s="6"/>
      <c r="G52" s="6"/>
      <c r="H52" s="6"/>
      <c r="I52" s="6"/>
      <c r="J52" s="23"/>
      <c r="K52" s="6"/>
      <c r="L52" s="6"/>
      <c r="M52" s="6"/>
      <c r="N52" s="6"/>
      <c r="O52" s="6"/>
      <c r="P52" s="6"/>
      <c r="Q52" s="34"/>
    </row>
  </sheetData>
  <mergeCells count="6">
    <mergeCell ref="D4:H4"/>
    <mergeCell ref="L4:P4"/>
    <mergeCell ref="A1:Q1"/>
    <mergeCell ref="A2:Q2"/>
    <mergeCell ref="D3:H3"/>
    <mergeCell ref="L3:P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John Boyden</cp:lastModifiedBy>
  <cp:lastPrinted>2023-01-13T11:32:29Z</cp:lastPrinted>
  <dcterms:created xsi:type="dcterms:W3CDTF">2015-06-05T18:17:20Z</dcterms:created>
  <dcterms:modified xsi:type="dcterms:W3CDTF">2023-01-13T11:32:36Z</dcterms:modified>
</cp:coreProperties>
</file>